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355" yWindow="210" windowWidth="7785" windowHeight="11835"/>
  </bookViews>
  <sheets>
    <sheet name="AÇO" sheetId="1" r:id="rId1"/>
  </sheets>
  <calcPr calcId="145621"/>
</workbook>
</file>

<file path=xl/calcChain.xml><?xml version="1.0" encoding="utf-8"?>
<calcChain xmlns="http://schemas.openxmlformats.org/spreadsheetml/2006/main">
  <c r="Z5" i="1" l="1"/>
  <c r="S5" i="1"/>
  <c r="R5" i="1"/>
  <c r="Q5" i="1"/>
  <c r="P5" i="1"/>
  <c r="O5" i="1"/>
  <c r="D4" i="1"/>
  <c r="G4" i="1" s="1"/>
  <c r="I4" i="1" s="1"/>
  <c r="F12" i="1"/>
  <c r="G12" i="1" s="1"/>
  <c r="I12" i="1" s="1"/>
  <c r="F9" i="1"/>
  <c r="G9" i="1" s="1"/>
  <c r="I9" i="1" s="1"/>
  <c r="F8" i="1"/>
  <c r="G8" i="1" s="1"/>
  <c r="I8" i="1" s="1"/>
  <c r="D7" i="1"/>
  <c r="G7" i="1" s="1"/>
  <c r="I7" i="1" s="1"/>
  <c r="D6" i="1"/>
  <c r="G6" i="1" s="1"/>
  <c r="I6" i="1" s="1"/>
  <c r="D5" i="1"/>
  <c r="G5" i="1" s="1"/>
  <c r="I5" i="1" s="1"/>
  <c r="I10" i="1"/>
  <c r="I11" i="1"/>
  <c r="I13" i="1"/>
  <c r="I14" i="1"/>
  <c r="I15" i="1"/>
  <c r="I16" i="1"/>
  <c r="I17" i="1"/>
  <c r="G10" i="1"/>
  <c r="G11" i="1"/>
  <c r="G13" i="1"/>
  <c r="G14" i="1"/>
  <c r="G15" i="1"/>
  <c r="G16" i="1"/>
  <c r="G17" i="1"/>
  <c r="G20" i="1" l="1"/>
  <c r="H20" i="1" s="1"/>
  <c r="AB5" i="1" s="1"/>
  <c r="T5" i="1"/>
  <c r="Y5" i="1"/>
  <c r="X5" i="1"/>
  <c r="U5" i="1"/>
  <c r="V5" i="1"/>
  <c r="W5" i="1"/>
  <c r="I18" i="1"/>
  <c r="AC5" i="1" s="1"/>
  <c r="AA5" i="1" l="1"/>
</calcChain>
</file>

<file path=xl/sharedStrings.xml><?xml version="1.0" encoding="utf-8"?>
<sst xmlns="http://schemas.openxmlformats.org/spreadsheetml/2006/main" count="43" uniqueCount="28">
  <si>
    <t>POSIÇÃO</t>
  </si>
  <si>
    <t>QUANT.</t>
  </si>
  <si>
    <t>KG/M</t>
  </si>
  <si>
    <t>TOTAL (KG)</t>
  </si>
  <si>
    <t>AÇO</t>
  </si>
  <si>
    <t>CA-50</t>
  </si>
  <si>
    <t>COMPR. TOTAL (m)</t>
  </si>
  <si>
    <t>COMPR. UNITÁRIO (m)</t>
  </si>
  <si>
    <t>DIÂM. (mm)</t>
  </si>
  <si>
    <t>TOTAL</t>
  </si>
  <si>
    <t>M</t>
  </si>
  <si>
    <t>H</t>
  </si>
  <si>
    <t>A</t>
  </si>
  <si>
    <t>B</t>
  </si>
  <si>
    <t>C'</t>
  </si>
  <si>
    <t>C</t>
  </si>
  <si>
    <t>D'</t>
  </si>
  <si>
    <t>D</t>
  </si>
  <si>
    <t>E'</t>
  </si>
  <si>
    <t>E</t>
  </si>
  <si>
    <t>F</t>
  </si>
  <si>
    <t>G</t>
  </si>
  <si>
    <t>J</t>
  </si>
  <si>
    <t>K</t>
  </si>
  <si>
    <t>L</t>
  </si>
  <si>
    <t>N</t>
  </si>
  <si>
    <t>P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</si>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</sst>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/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0" fillId="0" borderId="1" xfId="1" applyFont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0" fillId="0" borderId="0" xfId="1" applyNumberFormat="1" applyFont="1"/>
    <xf numFmtId="43" fontId="0" fillId="0" borderId="0" xfId="0" applyNumberFormat="1"/>
    <xf numFmtId="0" fontId="3" fillId="0" borderId="0" xfId="0" applyFont="1" applyFill="1" applyBorder="1" applyAlignment="1">
      <alignment horizontal="left" vertical="center"/>
    </xf>
    <xf numFmtId="43" fontId="0" fillId="0" borderId="0" xfId="1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3" fontId="0" fillId="3" borderId="1" xfId="1" applyFont="1" applyFill="1" applyBorder="1" applyAlignment="1">
      <alignment horizontal="center" vertical="center"/>
    </xf>
    <xf numFmtId="43" fontId="0" fillId="3" borderId="1" xfId="1" applyFont="1" applyFill="1" applyBorder="1"/>
    <xf numFmtId="43" fontId="0" fillId="0" borderId="0" xfId="0" applyNumberFormat="1" applyAlignment="1">
      <alignment horizontal="center" vertical="center"/>
    </xf>
    <xf numFmtId="43" fontId="0" fillId="4" borderId="1" xfId="1" applyFont="1" applyFill="1" applyBorder="1"/>
    <xf numFmtId="43" fontId="0" fillId="0" borderId="1" xfId="1" applyFont="1" applyFill="1" applyBorder="1" applyAlignment="1">
      <alignment horizontal="center" vertical="center"/>
    </xf>
    <xf numFmtId="43" fontId="3" fillId="4" borderId="0" xfId="0" applyNumberFormat="1" applyFont="1" applyFill="1" applyBorder="1" applyAlignment="1">
      <alignment horizontal="left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9"/>
  <sheetViews>
    <sheetView showGridLines="0" tabSelected="1" zoomScale="160" zoomScaleNormal="160" workbookViewId="0">
      <selection activeCell="N2" sqref="N2"/>
    </sheetView>
  </sheetViews>
  <sheetFormatPr defaultRowHeight="15" x14ac:dyDescent="0.25"/>
  <cols>
    <col min="1" max="1" width="2.7109375" customWidth="1"/>
    <col min="2" max="2" width="10.5703125" customWidth="1"/>
    <col min="3" max="3" width="12.7109375" customWidth="1"/>
    <col min="4" max="4" width="9.5703125" bestFit="1" customWidth="1"/>
    <col min="5" max="5" width="9.42578125" customWidth="1"/>
    <col min="6" max="6" width="11.7109375" customWidth="1"/>
    <col min="7" max="7" width="14.42578125" bestFit="1" customWidth="1"/>
    <col min="8" max="8" width="14.42578125" customWidth="1"/>
    <col min="9" max="9" width="15.28515625" customWidth="1"/>
    <col min="11" max="11" width="6" style="14" bestFit="1" customWidth="1"/>
    <col min="12" max="13" width="7" style="14" bestFit="1" customWidth="1"/>
    <col min="14" max="17" width="8" style="14" bestFit="1" customWidth="1"/>
    <col min="18" max="19" width="8" bestFit="1" customWidth="1"/>
    <col min="20" max="26" width="7" bestFit="1" customWidth="1"/>
    <col min="27" max="29" width="8" bestFit="1" customWidth="1"/>
  </cols>
  <sheetData>
    <row r="2" spans="2:29" x14ac:dyDescent="0.25">
      <c r="K2" s="19" t="s">
        <v>11</v>
      </c>
      <c r="L2" s="19">
        <v>1</v>
      </c>
    </row>
    <row r="3" spans="2:29" ht="43.5" customHeight="1" x14ac:dyDescent="0.25">
      <c r="B3" s="6" t="s">
        <v>0</v>
      </c>
      <c r="C3" s="6" t="s">
        <v>4</v>
      </c>
      <c r="D3" s="6" t="s">
        <v>1</v>
      </c>
      <c r="E3" s="6" t="s">
        <v>8</v>
      </c>
      <c r="F3" s="6" t="s">
        <v>7</v>
      </c>
      <c r="G3" s="6" t="s">
        <v>6</v>
      </c>
      <c r="H3" s="7" t="s">
        <v>2</v>
      </c>
      <c r="I3" s="6" t="s">
        <v>3</v>
      </c>
    </row>
    <row r="4" spans="2:29" x14ac:dyDescent="0.25">
      <c r="B4" s="2">
        <v>1</v>
      </c>
      <c r="C4" s="2" t="s">
        <v>5</v>
      </c>
      <c r="D4" s="20">
        <f>IF($L$2=1,L5,L6)</f>
        <v>6</v>
      </c>
      <c r="E4" s="4">
        <v>8</v>
      </c>
      <c r="F4" s="4">
        <v>1.92</v>
      </c>
      <c r="G4" s="23">
        <f>+F4*D4</f>
        <v>11.52</v>
      </c>
      <c r="H4" s="5">
        <v>0.39500000000000002</v>
      </c>
      <c r="I4" s="4">
        <f>+H4*G4</f>
        <v>4.5503999999999998</v>
      </c>
      <c r="K4" s="2" t="s">
        <v>11</v>
      </c>
      <c r="L4" s="19" t="s">
        <v>12</v>
      </c>
      <c r="M4" s="19" t="s">
        <v>13</v>
      </c>
      <c r="N4" s="2" t="s">
        <v>14</v>
      </c>
      <c r="O4" s="19" t="s">
        <v>15</v>
      </c>
      <c r="P4" s="2" t="s">
        <v>16</v>
      </c>
      <c r="Q4" s="19" t="s">
        <v>17</v>
      </c>
      <c r="R4" s="2" t="s">
        <v>18</v>
      </c>
      <c r="S4" s="19" t="s">
        <v>19</v>
      </c>
      <c r="T4" s="2" t="s">
        <v>20</v>
      </c>
      <c r="U4" s="2" t="s">
        <v>21</v>
      </c>
      <c r="V4" s="2" t="s">
        <v>11</v>
      </c>
      <c r="W4" s="2" t="s">
        <v>22</v>
      </c>
      <c r="X4" s="2" t="s">
        <v>23</v>
      </c>
      <c r="Y4" s="2" t="s">
        <v>24</v>
      </c>
      <c r="Z4" s="2" t="s">
        <v>10</v>
      </c>
      <c r="AA4" s="2" t="s">
        <v>25</v>
      </c>
      <c r="AB4" s="2" t="s">
        <v>26</v>
      </c>
      <c r="AC4" s="2" t="s">
        <v>27</v>
      </c>
    </row>
    <row r="5" spans="2:29" x14ac:dyDescent="0.25">
      <c r="B5" s="2">
        <v>2</v>
      </c>
      <c r="C5" s="2" t="s">
        <v>5</v>
      </c>
      <c r="D5" s="20">
        <f>IF($L$2=1,M5,M6)</f>
        <v>6</v>
      </c>
      <c r="E5" s="4">
        <v>8</v>
      </c>
      <c r="F5" s="4">
        <v>2.16</v>
      </c>
      <c r="G5" s="23">
        <f t="shared" ref="G5:G17" si="0">+F5*D5</f>
        <v>12.96</v>
      </c>
      <c r="H5" s="5">
        <v>0.39500000000000002</v>
      </c>
      <c r="I5" s="4">
        <f t="shared" ref="I5:I17" si="1">+H5*G5</f>
        <v>5.1192000000000002</v>
      </c>
      <c r="K5" s="3">
        <v>1</v>
      </c>
      <c r="L5" s="20">
        <v>6</v>
      </c>
      <c r="M5" s="20">
        <v>6</v>
      </c>
      <c r="N5" s="3">
        <v>96</v>
      </c>
      <c r="O5" s="20">
        <f>30+N5</f>
        <v>126</v>
      </c>
      <c r="P5" s="3">
        <f>+P6/2</f>
        <v>88</v>
      </c>
      <c r="Q5" s="20">
        <f>+P5+50</f>
        <v>138</v>
      </c>
      <c r="R5" s="4">
        <f>+R6/2</f>
        <v>88.5</v>
      </c>
      <c r="S5" s="21">
        <f>+R5+12+12+30</f>
        <v>142.5</v>
      </c>
      <c r="T5" s="23">
        <f>+G4</f>
        <v>11.52</v>
      </c>
      <c r="U5" s="23">
        <f>+G5</f>
        <v>12.96</v>
      </c>
      <c r="V5" s="23">
        <f>+G6</f>
        <v>13.02</v>
      </c>
      <c r="W5" s="23">
        <f>+G7</f>
        <v>14.46</v>
      </c>
      <c r="X5" s="23">
        <f>+G8</f>
        <v>55.44</v>
      </c>
      <c r="Y5" s="23">
        <f>+G9</f>
        <v>24.839999999999996</v>
      </c>
      <c r="Z5" s="23">
        <f>+G12</f>
        <v>25.650000000000002</v>
      </c>
      <c r="AA5" s="23">
        <f>+G20</f>
        <v>311.11</v>
      </c>
      <c r="AB5" s="23">
        <f>+H20</f>
        <v>122.88845000000001</v>
      </c>
      <c r="AC5" s="23">
        <f>+I18</f>
        <v>179.89332999999999</v>
      </c>
    </row>
    <row r="6" spans="2:29" x14ac:dyDescent="0.25">
      <c r="B6" s="2">
        <v>3</v>
      </c>
      <c r="C6" s="2" t="s">
        <v>5</v>
      </c>
      <c r="D6" s="20">
        <f>IF($L$2=1,L5,L6)</f>
        <v>6</v>
      </c>
      <c r="E6" s="4">
        <v>8</v>
      </c>
      <c r="F6" s="4">
        <v>2.17</v>
      </c>
      <c r="G6" s="23">
        <f t="shared" si="0"/>
        <v>13.02</v>
      </c>
      <c r="H6" s="5">
        <v>0.39500000000000002</v>
      </c>
      <c r="I6" s="4">
        <f t="shared" si="1"/>
        <v>5.1429</v>
      </c>
      <c r="K6" s="3">
        <v>2</v>
      </c>
      <c r="L6" s="20">
        <v>12</v>
      </c>
      <c r="M6" s="20">
        <v>11</v>
      </c>
      <c r="N6" s="3">
        <v>192</v>
      </c>
      <c r="O6" s="20">
        <v>222</v>
      </c>
      <c r="P6" s="3">
        <v>176</v>
      </c>
      <c r="Q6" s="20">
        <v>226</v>
      </c>
      <c r="R6" s="3">
        <v>177</v>
      </c>
      <c r="S6" s="20">
        <v>231</v>
      </c>
      <c r="T6" s="24">
        <v>23.04</v>
      </c>
      <c r="U6" s="24">
        <v>23.76</v>
      </c>
      <c r="V6" s="24">
        <v>26.04</v>
      </c>
      <c r="W6" s="24">
        <v>26.51</v>
      </c>
      <c r="X6" s="24">
        <v>97.68</v>
      </c>
      <c r="Y6" s="24">
        <v>40.68</v>
      </c>
      <c r="Z6" s="24">
        <v>41.58</v>
      </c>
      <c r="AA6" s="24">
        <v>432.51</v>
      </c>
      <c r="AB6" s="24">
        <v>173</v>
      </c>
      <c r="AC6" s="24">
        <v>229</v>
      </c>
    </row>
    <row r="7" spans="2:29" x14ac:dyDescent="0.25">
      <c r="B7" s="2">
        <v>4</v>
      </c>
      <c r="C7" s="2" t="s">
        <v>5</v>
      </c>
      <c r="D7" s="20">
        <f>IF($L$2=1,M5,M6)</f>
        <v>6</v>
      </c>
      <c r="E7" s="4">
        <v>8</v>
      </c>
      <c r="F7" s="4">
        <v>2.41</v>
      </c>
      <c r="G7" s="23">
        <f t="shared" si="0"/>
        <v>14.46</v>
      </c>
      <c r="H7" s="5">
        <v>0.39500000000000002</v>
      </c>
      <c r="I7" s="4">
        <f t="shared" si="1"/>
        <v>5.7117000000000004</v>
      </c>
      <c r="O7" s="22"/>
      <c r="Q7" s="22"/>
      <c r="S7" s="16"/>
    </row>
    <row r="8" spans="2:29" x14ac:dyDescent="0.25">
      <c r="B8" s="2">
        <v>5</v>
      </c>
      <c r="C8" s="2" t="s">
        <v>5</v>
      </c>
      <c r="D8" s="3">
        <v>44</v>
      </c>
      <c r="E8" s="4">
        <v>8</v>
      </c>
      <c r="F8" s="20">
        <f>IF($L$2=1,O5/100,O6/100)</f>
        <v>1.26</v>
      </c>
      <c r="G8" s="23">
        <f t="shared" si="0"/>
        <v>55.44</v>
      </c>
      <c r="H8" s="5">
        <v>0.39500000000000002</v>
      </c>
      <c r="I8" s="4">
        <f t="shared" si="1"/>
        <v>21.898800000000001</v>
      </c>
      <c r="O8" s="22"/>
    </row>
    <row r="9" spans="2:29" x14ac:dyDescent="0.25">
      <c r="B9" s="2">
        <v>6</v>
      </c>
      <c r="C9" s="2" t="s">
        <v>5</v>
      </c>
      <c r="D9" s="3">
        <v>18</v>
      </c>
      <c r="E9" s="4">
        <v>8</v>
      </c>
      <c r="F9" s="20">
        <f>IF($L$2=1,Q5/100,Q6/100)</f>
        <v>1.38</v>
      </c>
      <c r="G9" s="23">
        <f t="shared" si="0"/>
        <v>24.839999999999996</v>
      </c>
      <c r="H9" s="5">
        <v>0.39500000000000002</v>
      </c>
      <c r="I9" s="4">
        <f t="shared" si="1"/>
        <v>9.8117999999999999</v>
      </c>
    </row>
    <row r="10" spans="2:29" x14ac:dyDescent="0.25">
      <c r="B10" s="2">
        <v>7</v>
      </c>
      <c r="C10" s="2" t="s">
        <v>5</v>
      </c>
      <c r="D10" s="3">
        <v>13</v>
      </c>
      <c r="E10" s="4">
        <v>8</v>
      </c>
      <c r="F10" s="4">
        <v>3.2</v>
      </c>
      <c r="G10" s="4">
        <f t="shared" si="0"/>
        <v>41.6</v>
      </c>
      <c r="H10" s="5">
        <v>0.39500000000000002</v>
      </c>
      <c r="I10" s="4">
        <f t="shared" si="1"/>
        <v>16.432000000000002</v>
      </c>
    </row>
    <row r="11" spans="2:29" x14ac:dyDescent="0.25">
      <c r="B11" s="2">
        <v>8</v>
      </c>
      <c r="C11" s="2" t="s">
        <v>5</v>
      </c>
      <c r="D11" s="3">
        <v>13</v>
      </c>
      <c r="E11" s="4">
        <v>8</v>
      </c>
      <c r="F11" s="4">
        <v>2.9</v>
      </c>
      <c r="G11" s="4">
        <f t="shared" si="0"/>
        <v>37.699999999999996</v>
      </c>
      <c r="H11" s="5">
        <v>0.39500000000000002</v>
      </c>
      <c r="I11" s="4">
        <f t="shared" si="1"/>
        <v>14.891499999999999</v>
      </c>
    </row>
    <row r="12" spans="2:29" x14ac:dyDescent="0.25">
      <c r="B12" s="2">
        <v>9</v>
      </c>
      <c r="C12" s="2" t="s">
        <v>5</v>
      </c>
      <c r="D12" s="3">
        <v>18</v>
      </c>
      <c r="E12" s="4">
        <v>8</v>
      </c>
      <c r="F12" s="20">
        <f>IF($L$2=1,S5/100,S6/100)</f>
        <v>1.425</v>
      </c>
      <c r="G12" s="23">
        <f t="shared" si="0"/>
        <v>25.650000000000002</v>
      </c>
      <c r="H12" s="5">
        <v>0.39500000000000002</v>
      </c>
      <c r="I12" s="4">
        <f t="shared" si="1"/>
        <v>10.131750000000002</v>
      </c>
    </row>
    <row r="13" spans="2:29" x14ac:dyDescent="0.25">
      <c r="B13" s="2">
        <v>10</v>
      </c>
      <c r="C13" s="2" t="s">
        <v>5</v>
      </c>
      <c r="D13" s="3">
        <v>11</v>
      </c>
      <c r="E13" s="4">
        <v>8</v>
      </c>
      <c r="F13" s="4">
        <v>3.55</v>
      </c>
      <c r="G13" s="4">
        <f t="shared" si="0"/>
        <v>39.049999999999997</v>
      </c>
      <c r="H13" s="5">
        <v>0.39500000000000002</v>
      </c>
      <c r="I13" s="4">
        <f t="shared" si="1"/>
        <v>15.42475</v>
      </c>
    </row>
    <row r="14" spans="2:29" x14ac:dyDescent="0.25">
      <c r="B14" s="2">
        <v>11</v>
      </c>
      <c r="C14" s="2" t="s">
        <v>5</v>
      </c>
      <c r="D14" s="3">
        <v>11</v>
      </c>
      <c r="E14" s="4">
        <v>8</v>
      </c>
      <c r="F14" s="4">
        <v>3.17</v>
      </c>
      <c r="G14" s="4">
        <f t="shared" si="0"/>
        <v>34.869999999999997</v>
      </c>
      <c r="H14" s="5">
        <v>0.39500000000000002</v>
      </c>
      <c r="I14" s="4">
        <f t="shared" si="1"/>
        <v>13.77365</v>
      </c>
      <c r="M14" s="18"/>
    </row>
    <row r="15" spans="2:29" x14ac:dyDescent="0.25">
      <c r="B15" s="2">
        <v>12</v>
      </c>
      <c r="C15" s="2" t="s">
        <v>5</v>
      </c>
      <c r="D15" s="3">
        <v>16</v>
      </c>
      <c r="E15" s="4">
        <v>12.5</v>
      </c>
      <c r="F15" s="4">
        <v>1.8</v>
      </c>
      <c r="G15" s="4">
        <f t="shared" si="0"/>
        <v>28.8</v>
      </c>
      <c r="H15" s="5">
        <v>0.96299999999999997</v>
      </c>
      <c r="I15" s="4">
        <f t="shared" si="1"/>
        <v>27.734400000000001</v>
      </c>
      <c r="M15" s="18"/>
    </row>
    <row r="16" spans="2:29" x14ac:dyDescent="0.25">
      <c r="B16" s="2">
        <v>13</v>
      </c>
      <c r="C16" s="2" t="s">
        <v>5</v>
      </c>
      <c r="D16" s="3">
        <v>20</v>
      </c>
      <c r="E16" s="4">
        <v>10</v>
      </c>
      <c r="F16" s="4">
        <v>1.22</v>
      </c>
      <c r="G16" s="4">
        <f t="shared" si="0"/>
        <v>24.4</v>
      </c>
      <c r="H16" s="5">
        <v>0.61699999999999999</v>
      </c>
      <c r="I16" s="4">
        <f t="shared" si="1"/>
        <v>15.054799999999998</v>
      </c>
      <c r="M16" s="18"/>
    </row>
    <row r="17" spans="1:15" x14ac:dyDescent="0.25">
      <c r="B17" s="2">
        <v>14</v>
      </c>
      <c r="C17" s="2" t="s">
        <v>5</v>
      </c>
      <c r="D17" s="3">
        <v>32</v>
      </c>
      <c r="E17" s="4">
        <v>10</v>
      </c>
      <c r="F17" s="4">
        <v>0.72</v>
      </c>
      <c r="G17" s="4">
        <f t="shared" si="0"/>
        <v>23.04</v>
      </c>
      <c r="H17" s="5">
        <v>0.61699999999999999</v>
      </c>
      <c r="I17" s="4">
        <f t="shared" si="1"/>
        <v>14.215679999999999</v>
      </c>
      <c r="M17" s="18"/>
    </row>
    <row r="18" spans="1:15" x14ac:dyDescent="0.25">
      <c r="H18" s="13" t="s">
        <v>9</v>
      </c>
      <c r="I18" s="12">
        <f>SUM(I4:I17)</f>
        <v>179.89332999999999</v>
      </c>
      <c r="M18" s="22"/>
    </row>
    <row r="19" spans="1:15" ht="30.75" customHeight="1" x14ac:dyDescent="0.25">
      <c r="O19" s="22"/>
    </row>
    <row r="20" spans="1:15" ht="15.75" x14ac:dyDescent="0.25">
      <c r="C20" s="9"/>
      <c r="D20" s="17"/>
      <c r="E20" s="17"/>
      <c r="F20" s="17"/>
      <c r="G20" s="25">
        <f>SUM(G4:G14)</f>
        <v>311.11</v>
      </c>
      <c r="H20" s="25">
        <f>+H4*G20</f>
        <v>122.88845000000001</v>
      </c>
      <c r="I20" s="17"/>
    </row>
    <row r="22" spans="1:15" ht="15.75" x14ac:dyDescent="0.25">
      <c r="C22" s="8"/>
    </row>
    <row r="24" spans="1:15" x14ac:dyDescent="0.25">
      <c r="A24" s="1"/>
    </row>
    <row r="25" spans="1:15" x14ac:dyDescent="0.25">
      <c r="C25" s="15"/>
      <c r="E25" s="1"/>
    </row>
    <row r="29" spans="1:15" x14ac:dyDescent="0.25">
      <c r="D29" s="10"/>
      <c r="E29" s="11"/>
    </row>
  </sheetData>
  <pageMargins left="0.511811024" right="0.511811024" top="0.78740157499999996" bottom="0.78740157499999996" header="0.31496062000000002" footer="0.31496062000000002"/>
  <pageSetup paperSize="198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AÇO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2020-08-17T18:08:24Z</dcterms:created>
  <dcterms:modified xsi:type="dcterms:W3CDTF">2020-09-30T13:34:19Z</dcterms:modified>
</cp:coreProperties>
</file>